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7755" activeTab="1"/>
  </bookViews>
  <sheets>
    <sheet name="IMPORTANTE" sheetId="1" r:id="rId1"/>
    <sheet name="Calcolo DEM" sheetId="2" r:id="rId2"/>
    <sheet name="Tabella SIAE" sheetId="3" r:id="rId3"/>
    <sheet name="Tabella SCF" sheetId="4" r:id="rId4"/>
  </sheets>
  <definedNames/>
  <calcPr fullCalcOnLoad="1"/>
</workbook>
</file>

<file path=xl/sharedStrings.xml><?xml version="1.0" encoding="utf-8"?>
<sst xmlns="http://schemas.openxmlformats.org/spreadsheetml/2006/main" count="161" uniqueCount="91">
  <si>
    <t>SOGGETTO ORGANIZZATORE</t>
  </si>
  <si>
    <t>DA</t>
  </si>
  <si>
    <t>A</t>
  </si>
  <si>
    <t>oltre</t>
  </si>
  <si>
    <t>ABITANTI</t>
  </si>
  <si>
    <t>Ogni fattura SIAE deve contenere:</t>
  </si>
  <si>
    <t>IMPORTANTE</t>
  </si>
  <si>
    <t>Feste Zonali Piccole: una sola Pro Loco per manifestazioni in Frazioni o Comuni</t>
  </si>
  <si>
    <t>Feste Zonali Medie: una sola Pro Loco per manifestazioni in Frazioni o Comuni</t>
  </si>
  <si>
    <t>Feste Piccole: una sola Pro Loco per manifestazioni in Frazioni o Comuni</t>
  </si>
  <si>
    <t>Feste Medie Piccole: una sola Pro Loco per manifestazioni in Frazioni o Comuni</t>
  </si>
  <si>
    <t>Feste Medie: una sola Pro Loco o Unioni di Pro Loco coordinate UNPLI per manifestazioni in Frazioni o Comuni</t>
  </si>
  <si>
    <t>Feste Medie Grandi: unioni di Pro Loco coordinate UNPLI per manifestazioni in Comuni o Province</t>
  </si>
  <si>
    <t>Feste Grandi: unioni di Pro Loco coordinate UNPLI per manifestazioni in Comuni o Province</t>
  </si>
  <si>
    <t>PUNTI SPETTACOLO</t>
  </si>
  <si>
    <t>GIORNATE DI EFFETTIVO SPETTACOLO</t>
  </si>
  <si>
    <t>COMPENSO DEM GIORNALIERO     (A)</t>
  </si>
  <si>
    <t>SOMMA COMPLESSIVA DEM GIORNALIERO RIDOTTO DEL 10% ART.8 DELL'ACCORDO (D=B+C)</t>
  </si>
  <si>
    <t>QUOTA UNPLI COD. 3891 DA TROVARE IN FATTURA                 (C = 5% di A)</t>
  </si>
  <si>
    <t>- il codice 59 - nella parte sinistra della fattura</t>
  </si>
  <si>
    <t>- il codice 3891 "QUOTA UNPLI" - nella parte destra della fattura</t>
  </si>
  <si>
    <t>Pro Loco in Frazioni o Comuni fino a 1.000 abitanti</t>
  </si>
  <si>
    <t>Pro Loco in Frazioni o Comuni da 3.001 a 6.000 abitanti</t>
  </si>
  <si>
    <t>Pro Loco in Frazioni o Comuni da 1.001 a 3.000 abitanti</t>
  </si>
  <si>
    <t>Pro Loco in Frazioni o Comuni da 6.001 a 15.000 abitanti</t>
  </si>
  <si>
    <t>Pro Loco o Unioni di Pro Loco coordinate UNPLI in Frazioni o Comuni da 15.0001 a 40.000 abitanti</t>
  </si>
  <si>
    <t>Pro Loco o Unioni di Pro Loco coordinate UNPLI in Comuni o Province da 40.0001 a 100.000 abitanti</t>
  </si>
  <si>
    <t>Pro Loco o Unioni di Pro Loco coordinate UNPLI in Comuni o Province con oltre 100.000 abitanti</t>
  </si>
  <si>
    <t>Quando si va alla SIAE portare con se copia della tessera di iscrizione all'UNPLI</t>
  </si>
  <si>
    <t>- sconto associativo SIAE a favore Pro Loco</t>
  </si>
  <si>
    <t>- sconto associativo SIAE a favore UNPLI</t>
  </si>
  <si>
    <t>- la dicitura "UNPLI" o "ASSOCIATO" nella parte sinistra della fattura</t>
  </si>
  <si>
    <t>L'IVA va versata trimestralmente, utilizzando il mod. F24.</t>
  </si>
  <si>
    <t>Nel mod. 1026 va indicato:</t>
  </si>
  <si>
    <t>- l'incasso connesso alla musica</t>
  </si>
  <si>
    <t>- l'incasso da sponsorizzazioni</t>
  </si>
  <si>
    <t>- l'incasso della pubblicità (ATTENZIONE: non assoggetato a SIAE)</t>
  </si>
  <si>
    <t>- l'incasso non connesso alla musica (ATTENZIONE: non assoggetato a SIAE)</t>
  </si>
  <si>
    <t>I diritti amministrativi SIAE hanno un importo massimo di 5 €.</t>
  </si>
  <si>
    <t>Quota UNPLI</t>
  </si>
  <si>
    <t>In caso di maltempo, per evitare di pagare il compenso SIAE, è necessario portare un documento firmato dal sindaco o dalla polizia locale nel quale si attesta la mancata esecuzione musicale.</t>
  </si>
  <si>
    <t>Per quanto riguarda manifestazioni cinematografiche, sfilate di moda, suoni e luci/fontane luminose fare riferimento ai tariffari aggiornati del memorandum SIAE per le Pro Loco d'Italia.</t>
  </si>
  <si>
    <t>I fogli di calcolo servono per spettacoli musicali veri e propri, festival di canzoni, concerti di musica leggera, classica, jazz, concerti di danza e balletti, concerti di bande e majorette, rassegne di gruppi folcloristici, corsi carnevaleschi e rievocazioni storiche, spettacoli di arte varia, trattenimenti danzanti, concertini.</t>
  </si>
  <si>
    <t>Durata in giorni con musica</t>
  </si>
  <si>
    <t>E' necessario recarsi alla SIAE entro e non oltre il QUINTO giorno; il primo giorno dell'evento conta come primo giorno dei cinque (salvo diversi accordi con il mandatario).</t>
  </si>
  <si>
    <t>L'ISI va versata entro e non oltre il QUINTO giorno successivo alla chiusura della manifestazione, utilizzando il modello F24 causale 6728 (riguarda solo gli spettacoli musicali con strumento meccanico e con consumazione inclusa).</t>
  </si>
  <si>
    <t>Nome manifestazione</t>
  </si>
  <si>
    <t>Mese</t>
  </si>
  <si>
    <t>Anno</t>
  </si>
  <si>
    <t>G</t>
  </si>
  <si>
    <t>H</t>
  </si>
  <si>
    <t>I</t>
  </si>
  <si>
    <t>SOGGETTO ORGANIZZATORE Numero abitanti della località (area coinvolta o solo capoluogo o solo frazione)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</si>
  <si>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</si>
  <si>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</si>
  <si>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</si>
  <si>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</si>
  <si>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</si>
  <si>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</si>
  <si>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</si>
  <si>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</si>
  <si>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</si>
  <si>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</si>
  <si>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</si>
  <si>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</si>
  <si>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Data</t>
  </si>
  <si>
    <t>NO</t>
  </si>
  <si>
    <t>SI</t>
  </si>
  <si>
    <t>Compenso Fisso DEM giornaliero</t>
  </si>
  <si>
    <t>Punti Spettacolo</t>
  </si>
  <si>
    <t>Giornate di effettivo spettacolo</t>
  </si>
  <si>
    <t>Giorno di manifestazione con ORCHESTRA</t>
  </si>
  <si>
    <t>Giorno di manifestazione con STRUM. MECCANICO</t>
  </si>
  <si>
    <t>Punti spettacolo TOTALI</t>
  </si>
  <si>
    <t>Quota UNPLI   cod. 3891</t>
  </si>
  <si>
    <t>FOGLIO DI CALCOLO DEM PER MANIFESTAZIONI GRATUITE</t>
  </si>
  <si>
    <t>Quota SCF-AFI</t>
  </si>
  <si>
    <t>Totale fattura da pagare                  (IVA compresa)</t>
  </si>
  <si>
    <t>Imponibile DEM</t>
  </si>
  <si>
    <t>Compenso fisso DEM</t>
  </si>
  <si>
    <t>Totale</t>
  </si>
  <si>
    <t>COMPENSO DEM GIORNALIERO DA TROVARE IN FATTURA                 (B = A-15%)</t>
  </si>
  <si>
    <t>CONVENZIONE SCF - UNPLI</t>
  </si>
  <si>
    <t>Tariffa base a giornata al netto degli sconti associativi (-20%)  
(IVA ESCLUSA)</t>
  </si>
  <si>
    <t>COMPENSI   ANNO   2015     (IVA ESCLUSA)</t>
  </si>
  <si>
    <t>ACCORPAMENTO TARIFFE SCF (95+5)</t>
  </si>
  <si>
    <t>Tabella dei compensi FISSI per manifestazioni gratuite - Anno 2015</t>
  </si>
  <si>
    <t>IVA 22% DEM + SCF</t>
  </si>
  <si>
    <t>Imponibile SCF</t>
  </si>
  <si>
    <t>Sconti alle Pro Loco in base alle convenzioni SIAE e SCF:</t>
  </si>
  <si>
    <t>- sconto associativo SCF a favore Pro Loco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</si>
</sst>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&quot;€&quot;\ #,##0.00"/>
    <numFmt numFmtId="166" formatCode="0_ ;[Red]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b/>
      <i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i/>
      <sz val="16"/>
      <color theme="1"/>
      <name val="Calibri"/>
      <family val="2"/>
    </font>
    <font>
      <b/>
      <u val="single"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/>
      <bottom/>
    </border>
    <border>
      <left style="thin"/>
      <right style="thin"/>
      <top style="thin"/>
      <bottom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>
        <color rgb="FF00B050"/>
      </bottom>
    </border>
    <border>
      <left/>
      <right style="thin"/>
      <top style="thin"/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thin"/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 applyProtection="1">
      <alignment horizontal="right" vertical="top"/>
      <protection/>
    </xf>
    <xf numFmtId="49" fontId="40" fillId="33" borderId="10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 applyProtection="1">
      <alignment horizontal="left" vertical="center" indent="1"/>
      <protection/>
    </xf>
    <xf numFmtId="0" fontId="40" fillId="34" borderId="11" xfId="0" applyFont="1" applyFill="1" applyBorder="1" applyAlignment="1" applyProtection="1">
      <alignment horizontal="left" indent="1"/>
      <protection/>
    </xf>
    <xf numFmtId="49" fontId="0" fillId="34" borderId="10" xfId="0" applyNumberFormat="1" applyFont="1" applyFill="1" applyBorder="1" applyAlignment="1" applyProtection="1">
      <alignment/>
      <protection/>
    </xf>
    <xf numFmtId="9" fontId="40" fillId="34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3" applyNumberFormat="1" applyFont="1" applyFill="1" applyBorder="1" applyAlignment="1" applyProtection="1">
      <alignment/>
      <protection/>
    </xf>
    <xf numFmtId="8" fontId="0" fillId="35" borderId="1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0" fillId="0" borderId="12" xfId="0" applyFont="1" applyBorder="1" applyAlignment="1">
      <alignment horizontal="right" vertical="top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 applyProtection="1">
      <alignment horizontal="center" vertical="center"/>
      <protection/>
    </xf>
    <xf numFmtId="0" fontId="40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/>
    </xf>
    <xf numFmtId="0" fontId="40" fillId="34" borderId="10" xfId="0" applyFont="1" applyFill="1" applyBorder="1" applyAlignment="1" applyProtection="1">
      <alignment horizontal="left" vertical="center"/>
      <protection/>
    </xf>
    <xf numFmtId="166" fontId="0" fillId="35" borderId="15" xfId="0" applyNumberFormat="1" applyFont="1" applyFill="1" applyBorder="1" applyAlignment="1" applyProtection="1">
      <alignment horizontal="right"/>
      <protection/>
    </xf>
    <xf numFmtId="8" fontId="0" fillId="35" borderId="16" xfId="0" applyNumberFormat="1" applyFont="1" applyFill="1" applyBorder="1" applyAlignment="1" applyProtection="1">
      <alignment horizontal="right"/>
      <protection/>
    </xf>
    <xf numFmtId="8" fontId="0" fillId="35" borderId="17" xfId="0" applyNumberFormat="1" applyFont="1" applyFill="1" applyBorder="1" applyAlignment="1" applyProtection="1">
      <alignment horizontal="right"/>
      <protection/>
    </xf>
    <xf numFmtId="0" fontId="0" fillId="34" borderId="13" xfId="0" applyFont="1" applyFill="1" applyBorder="1" applyAlignment="1" applyProtection="1">
      <alignment horizontal="left" vertical="center" wrapText="1"/>
      <protection/>
    </xf>
    <xf numFmtId="0" fontId="40" fillId="34" borderId="18" xfId="0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Border="1" applyAlignment="1" applyProtection="1">
      <alignment/>
      <protection locked="0"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164" fontId="0" fillId="0" borderId="0" xfId="43" applyNumberFormat="1" applyFont="1" applyFill="1" applyBorder="1" applyAlignment="1" applyProtection="1">
      <alignment horizontal="right"/>
      <protection/>
    </xf>
    <xf numFmtId="166" fontId="0" fillId="35" borderId="16" xfId="0" applyNumberFormat="1" applyFont="1" applyFill="1" applyBorder="1" applyAlignment="1" applyProtection="1">
      <alignment horizontal="right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8" fontId="0" fillId="35" borderId="11" xfId="0" applyNumberFormat="1" applyFont="1" applyFill="1" applyBorder="1" applyAlignment="1" applyProtection="1">
      <alignment/>
      <protection/>
    </xf>
    <xf numFmtId="8" fontId="0" fillId="35" borderId="10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164" fontId="27" fillId="0" borderId="0" xfId="43" applyNumberFormat="1" applyFont="1" applyFill="1" applyBorder="1" applyAlignment="1" applyProtection="1">
      <alignment horizontal="right"/>
      <protection/>
    </xf>
    <xf numFmtId="8" fontId="27" fillId="0" borderId="0" xfId="43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/>
      <protection/>
    </xf>
    <xf numFmtId="8" fontId="27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/>
      <protection/>
    </xf>
    <xf numFmtId="166" fontId="27" fillId="0" borderId="0" xfId="0" applyNumberFormat="1" applyFont="1" applyAlignment="1" applyProtection="1">
      <alignment horizontal="right"/>
      <protection/>
    </xf>
    <xf numFmtId="166" fontId="27" fillId="0" borderId="0" xfId="0" applyNumberFormat="1" applyFont="1" applyFill="1" applyBorder="1" applyAlignment="1" applyProtection="1">
      <alignment horizontal="right"/>
      <protection/>
    </xf>
    <xf numFmtId="164" fontId="0" fillId="35" borderId="20" xfId="0" applyNumberFormat="1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 vertical="top"/>
      <protection/>
    </xf>
    <xf numFmtId="0" fontId="27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8" fontId="19" fillId="36" borderId="10" xfId="0" applyNumberFormat="1" applyFont="1" applyFill="1" applyBorder="1" applyAlignment="1">
      <alignment horizontal="center" vertical="center" wrapText="1"/>
    </xf>
    <xf numFmtId="8" fontId="20" fillId="37" borderId="10" xfId="0" applyNumberFormat="1" applyFont="1" applyFill="1" applyBorder="1" applyAlignment="1">
      <alignment horizontal="center" vertical="center" wrapText="1"/>
    </xf>
    <xf numFmtId="8" fontId="20" fillId="38" borderId="10" xfId="0" applyNumberFormat="1" applyFont="1" applyFill="1" applyBorder="1" applyAlignment="1">
      <alignment horizontal="center" vertical="center" wrapText="1"/>
    </xf>
    <xf numFmtId="8" fontId="20" fillId="39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8" fontId="44" fillId="37" borderId="21" xfId="59" applyNumberFormat="1" applyFont="1" applyFill="1" applyBorder="1" applyAlignment="1">
      <alignment horizontal="center" vertical="center"/>
    </xf>
    <xf numFmtId="8" fontId="44" fillId="37" borderId="22" xfId="59" applyNumberFormat="1" applyFont="1" applyFill="1" applyBorder="1" applyAlignment="1">
      <alignment horizontal="center" vertical="center"/>
    </xf>
    <xf numFmtId="8" fontId="44" fillId="37" borderId="23" xfId="59" applyNumberFormat="1" applyFont="1" applyFill="1" applyBorder="1" applyAlignment="1">
      <alignment horizontal="center" vertical="center"/>
    </xf>
    <xf numFmtId="0" fontId="40" fillId="34" borderId="11" xfId="0" applyFont="1" applyFill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 horizontal="left" indent="1"/>
      <protection/>
    </xf>
    <xf numFmtId="49" fontId="0" fillId="34" borderId="11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0" fillId="34" borderId="11" xfId="0" applyFont="1" applyFill="1" applyBorder="1" applyAlignment="1" applyProtection="1">
      <alignment horizontal="left" vertical="center" wrapText="1"/>
      <protection/>
    </xf>
    <xf numFmtId="0" fontId="0" fillId="34" borderId="19" xfId="0" applyFont="1" applyFill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vertical="center" wrapText="1"/>
      <protection/>
    </xf>
    <xf numFmtId="164" fontId="0" fillId="0" borderId="14" xfId="43" applyNumberFormat="1" applyFont="1" applyFill="1" applyBorder="1" applyAlignment="1" applyProtection="1">
      <alignment horizontal="left"/>
      <protection locked="0"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166" fontId="0" fillId="0" borderId="27" xfId="43" applyNumberFormat="1" applyFont="1" applyFill="1" applyBorder="1" applyAlignment="1" applyProtection="1">
      <alignment horizontal="right"/>
      <protection locked="0"/>
    </xf>
    <xf numFmtId="166" fontId="0" fillId="0" borderId="28" xfId="43" applyNumberFormat="1" applyFont="1" applyFill="1" applyBorder="1" applyAlignment="1" applyProtection="1">
      <alignment horizontal="right"/>
      <protection locked="0"/>
    </xf>
    <xf numFmtId="0" fontId="40" fillId="34" borderId="18" xfId="0" applyFont="1" applyFill="1" applyBorder="1" applyAlignment="1" applyProtection="1">
      <alignment wrapText="1"/>
      <protection/>
    </xf>
    <xf numFmtId="0" fontId="40" fillId="34" borderId="29" xfId="0" applyFont="1" applyFill="1" applyBorder="1" applyAlignment="1" applyProtection="1">
      <alignment wrapText="1"/>
      <protection/>
    </xf>
    <xf numFmtId="0" fontId="40" fillId="34" borderId="30" xfId="0" applyFont="1" applyFill="1" applyBorder="1" applyAlignment="1" applyProtection="1">
      <alignment wrapText="1"/>
      <protection/>
    </xf>
    <xf numFmtId="8" fontId="40" fillId="35" borderId="31" xfId="0" applyNumberFormat="1" applyFont="1" applyFill="1" applyBorder="1" applyAlignment="1" applyProtection="1">
      <alignment horizontal="right"/>
      <protection/>
    </xf>
    <xf numFmtId="8" fontId="40" fillId="35" borderId="32" xfId="0" applyNumberFormat="1" applyFont="1" applyFill="1" applyBorder="1" applyAlignment="1" applyProtection="1">
      <alignment horizontal="right"/>
      <protection/>
    </xf>
    <xf numFmtId="8" fontId="40" fillId="35" borderId="33" xfId="0" applyNumberFormat="1" applyFont="1" applyFill="1" applyBorder="1" applyAlignment="1" applyProtection="1">
      <alignment horizontal="right"/>
      <protection/>
    </xf>
    <xf numFmtId="0" fontId="0" fillId="34" borderId="34" xfId="0" applyFont="1" applyFill="1" applyBorder="1" applyAlignment="1" applyProtection="1">
      <alignment horizontal="left" vertical="center" wrapText="1"/>
      <protection/>
    </xf>
    <xf numFmtId="164" fontId="0" fillId="0" borderId="27" xfId="43" applyNumberFormat="1" applyFont="1" applyFill="1" applyBorder="1" applyAlignment="1" applyProtection="1">
      <alignment horizontal="left"/>
      <protection locked="0"/>
    </xf>
    <xf numFmtId="164" fontId="0" fillId="0" borderId="35" xfId="43" applyNumberFormat="1" applyFont="1" applyFill="1" applyBorder="1" applyAlignment="1" applyProtection="1">
      <alignment horizontal="left"/>
      <protection locked="0"/>
    </xf>
    <xf numFmtId="164" fontId="0" fillId="0" borderId="28" xfId="43" applyNumberFormat="1" applyFont="1" applyFill="1" applyBorder="1" applyAlignment="1" applyProtection="1">
      <alignment horizontal="left"/>
      <protection locked="0"/>
    </xf>
    <xf numFmtId="164" fontId="0" fillId="0" borderId="27" xfId="43" applyNumberFormat="1" applyFont="1" applyFill="1" applyBorder="1" applyAlignment="1" applyProtection="1">
      <alignment horizontal="right"/>
      <protection locked="0"/>
    </xf>
    <xf numFmtId="164" fontId="0" fillId="0" borderId="35" xfId="43" applyNumberFormat="1" applyFont="1" applyFill="1" applyBorder="1" applyAlignment="1" applyProtection="1">
      <alignment horizontal="right"/>
      <protection locked="0"/>
    </xf>
    <xf numFmtId="164" fontId="0" fillId="0" borderId="28" xfId="43" applyNumberFormat="1" applyFont="1" applyFill="1" applyBorder="1" applyAlignment="1" applyProtection="1">
      <alignment horizontal="right"/>
      <protection locked="0"/>
    </xf>
    <xf numFmtId="49" fontId="45" fillId="12" borderId="11" xfId="0" applyNumberFormat="1" applyFont="1" applyFill="1" applyBorder="1" applyAlignment="1" applyProtection="1">
      <alignment horizontal="center"/>
      <protection/>
    </xf>
    <xf numFmtId="49" fontId="45" fillId="12" borderId="19" xfId="0" applyNumberFormat="1" applyFont="1" applyFill="1" applyBorder="1" applyAlignment="1" applyProtection="1">
      <alignment horizontal="center"/>
      <protection/>
    </xf>
    <xf numFmtId="49" fontId="45" fillId="12" borderId="24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 horizontal="right" vertical="top"/>
      <protection/>
    </xf>
    <xf numFmtId="0" fontId="46" fillId="0" borderId="0" xfId="0" applyFont="1" applyAlignment="1" applyProtection="1">
      <alignment horizontal="right" vertical="top"/>
      <protection/>
    </xf>
    <xf numFmtId="0" fontId="40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0" fillId="37" borderId="45" xfId="0" applyFont="1" applyFill="1" applyBorder="1" applyAlignment="1">
      <alignment horizontal="center" vertical="center" wrapText="1"/>
    </xf>
    <xf numFmtId="0" fontId="40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609600</xdr:colOff>
      <xdr:row>2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8.00390625" style="3" bestFit="1" customWidth="1"/>
    <col min="2" max="2" width="83.57421875" style="3" customWidth="1"/>
    <col min="3" max="16384" width="9.140625" style="3" customWidth="1"/>
  </cols>
  <sheetData>
    <row r="1" ht="42" customHeight="1">
      <c r="C1" s="8" t="s">
        <v>2</v>
      </c>
    </row>
    <row r="2" spans="2:8" ht="15" customHeight="1">
      <c r="B2" s="9" t="s">
        <v>6</v>
      </c>
      <c r="C2" s="4"/>
      <c r="D2" s="4"/>
      <c r="E2" s="4"/>
      <c r="G2" s="10"/>
      <c r="H2" s="11"/>
    </row>
    <row r="3" spans="2:3" ht="4.5" customHeight="1">
      <c r="B3" s="10"/>
      <c r="C3" s="11"/>
    </row>
    <row r="4" spans="1:3" ht="45" customHeight="1">
      <c r="A4" s="74" t="s">
        <v>42</v>
      </c>
      <c r="B4" s="77"/>
      <c r="C4" s="76"/>
    </row>
    <row r="5" spans="1:2" ht="4.5" customHeight="1">
      <c r="A5" s="10"/>
      <c r="B5" s="11"/>
    </row>
    <row r="6" spans="1:3" ht="15" customHeight="1">
      <c r="A6" s="74" t="s">
        <v>28</v>
      </c>
      <c r="B6" s="75"/>
      <c r="C6" s="76"/>
    </row>
    <row r="7" spans="1:2" ht="4.5" customHeight="1">
      <c r="A7" s="12"/>
      <c r="B7" s="5"/>
    </row>
    <row r="8" spans="1:3" ht="30" customHeight="1">
      <c r="A8" s="74" t="s">
        <v>44</v>
      </c>
      <c r="B8" s="77"/>
      <c r="C8" s="76"/>
    </row>
    <row r="9" spans="1:2" ht="4.5" customHeight="1">
      <c r="A9" s="12"/>
      <c r="B9" s="5"/>
    </row>
    <row r="10" spans="1:3" ht="30" customHeight="1">
      <c r="A10" s="74" t="s">
        <v>45</v>
      </c>
      <c r="B10" s="75"/>
      <c r="C10" s="76"/>
    </row>
    <row r="11" spans="1:2" ht="4.5" customHeight="1">
      <c r="A11" s="12"/>
      <c r="B11" s="5"/>
    </row>
    <row r="12" spans="1:3" ht="15" customHeight="1">
      <c r="A12" s="74" t="s">
        <v>32</v>
      </c>
      <c r="B12" s="75"/>
      <c r="C12" s="76"/>
    </row>
    <row r="13" spans="1:2" ht="4.5" customHeight="1">
      <c r="A13" s="12"/>
      <c r="B13" s="5"/>
    </row>
    <row r="14" spans="1:3" ht="15" customHeight="1">
      <c r="A14" s="13" t="s">
        <v>33</v>
      </c>
      <c r="B14" s="72" t="s">
        <v>34</v>
      </c>
      <c r="C14" s="73"/>
    </row>
    <row r="15" spans="1:3" ht="15" customHeight="1">
      <c r="A15" s="11"/>
      <c r="B15" s="72" t="s">
        <v>35</v>
      </c>
      <c r="C15" s="73"/>
    </row>
    <row r="16" spans="1:3" ht="15" customHeight="1">
      <c r="A16" s="11"/>
      <c r="B16" s="72" t="s">
        <v>36</v>
      </c>
      <c r="C16" s="73"/>
    </row>
    <row r="17" spans="2:3" ht="15" customHeight="1">
      <c r="B17" s="72" t="s">
        <v>37</v>
      </c>
      <c r="C17" s="73"/>
    </row>
    <row r="18" spans="1:2" ht="4.5" customHeight="1">
      <c r="A18" s="12"/>
      <c r="B18" s="5"/>
    </row>
    <row r="19" spans="1:2" ht="15" customHeight="1">
      <c r="A19" s="70" t="s">
        <v>89</v>
      </c>
      <c r="B19" s="71"/>
    </row>
    <row r="20" spans="1:3" ht="15" customHeight="1">
      <c r="A20" s="11"/>
      <c r="B20" s="14" t="s">
        <v>29</v>
      </c>
      <c r="C20" s="15">
        <v>0.1</v>
      </c>
    </row>
    <row r="21" spans="1:3" ht="15" customHeight="1">
      <c r="A21" s="11"/>
      <c r="B21" s="14" t="s">
        <v>30</v>
      </c>
      <c r="C21" s="15">
        <v>0.05</v>
      </c>
    </row>
    <row r="22" spans="1:3" ht="15" customHeight="1">
      <c r="A22" s="11"/>
      <c r="B22" s="14" t="s">
        <v>90</v>
      </c>
      <c r="C22" s="15">
        <v>0.2</v>
      </c>
    </row>
    <row r="23" spans="1:2" ht="4.5" customHeight="1">
      <c r="A23" s="11"/>
      <c r="B23" s="16"/>
    </row>
    <row r="24" spans="1:2" ht="15" customHeight="1">
      <c r="A24" s="70" t="s">
        <v>5</v>
      </c>
      <c r="B24" s="71"/>
    </row>
    <row r="25" spans="1:2" ht="15" customHeight="1">
      <c r="A25" s="11"/>
      <c r="B25" s="14" t="s">
        <v>31</v>
      </c>
    </row>
    <row r="26" spans="1:2" ht="15" customHeight="1">
      <c r="A26" s="11"/>
      <c r="B26" s="14" t="s">
        <v>19</v>
      </c>
    </row>
    <row r="27" ht="15" customHeight="1">
      <c r="B27" s="14" t="s">
        <v>20</v>
      </c>
    </row>
    <row r="28" ht="4.5" customHeight="1"/>
    <row r="29" spans="1:3" ht="15" customHeight="1">
      <c r="A29" s="74" t="s">
        <v>38</v>
      </c>
      <c r="B29" s="75"/>
      <c r="C29" s="76"/>
    </row>
    <row r="30" ht="4.5" customHeight="1"/>
    <row r="31" spans="1:3" ht="30" customHeight="1">
      <c r="A31" s="74" t="s">
        <v>40</v>
      </c>
      <c r="B31" s="75"/>
      <c r="C31" s="76"/>
    </row>
    <row r="32" ht="4.5" customHeight="1"/>
    <row r="33" spans="1:3" ht="30" customHeight="1">
      <c r="A33" s="74" t="s">
        <v>41</v>
      </c>
      <c r="B33" s="75"/>
      <c r="C33" s="76"/>
    </row>
  </sheetData>
  <sheetProtection password="8D1E" sheet="1" selectLockedCells="1" selectUnlockedCells="1"/>
  <mergeCells count="14">
    <mergeCell ref="A33:C33"/>
    <mergeCell ref="A10:C10"/>
    <mergeCell ref="A12:C12"/>
    <mergeCell ref="B17:C17"/>
    <mergeCell ref="A19:B19"/>
    <mergeCell ref="A24:B24"/>
    <mergeCell ref="B16:C16"/>
    <mergeCell ref="A29:C29"/>
    <mergeCell ref="A31:C31"/>
    <mergeCell ref="A4:C4"/>
    <mergeCell ref="A6:C6"/>
    <mergeCell ref="A8:C8"/>
    <mergeCell ref="B14:C14"/>
    <mergeCell ref="B15:C15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4">
      <selection activeCell="F2" sqref="F2:G2"/>
    </sheetView>
  </sheetViews>
  <sheetFormatPr defaultColWidth="9.140625" defaultRowHeight="15"/>
  <cols>
    <col min="1" max="1" width="6.421875" style="11" customWidth="1"/>
    <col min="2" max="3" width="15.00390625" style="11" customWidth="1"/>
    <col min="4" max="10" width="10.7109375" style="11" customWidth="1"/>
    <col min="11" max="11" width="17.140625" style="53" hidden="1" customWidth="1"/>
    <col min="12" max="12" width="12.421875" style="53" hidden="1" customWidth="1"/>
    <col min="13" max="13" width="10.421875" style="53" hidden="1" customWidth="1"/>
    <col min="14" max="14" width="18.8515625" style="11" bestFit="1" customWidth="1"/>
    <col min="15" max="15" width="15.421875" style="11" bestFit="1" customWidth="1"/>
    <col min="16" max="22" width="10.7109375" style="11" customWidth="1"/>
    <col min="23" max="23" width="2.421875" style="11" bestFit="1" customWidth="1"/>
    <col min="24" max="24" width="14.7109375" style="11" bestFit="1" customWidth="1"/>
    <col min="25" max="16384" width="9.140625" style="11" customWidth="1"/>
  </cols>
  <sheetData>
    <row r="1" spans="1:15" ht="15" customHeight="1" thickBot="1">
      <c r="A1" s="80" t="s">
        <v>46</v>
      </c>
      <c r="B1" s="90"/>
      <c r="C1" s="90"/>
      <c r="D1" s="90"/>
      <c r="E1" s="81"/>
      <c r="F1" s="78" t="s">
        <v>47</v>
      </c>
      <c r="G1" s="78"/>
      <c r="H1" s="80" t="s">
        <v>48</v>
      </c>
      <c r="I1" s="81"/>
      <c r="J1" s="100" t="s">
        <v>49</v>
      </c>
      <c r="N1" s="20"/>
      <c r="O1" s="20"/>
    </row>
    <row r="2" spans="1:14" ht="15" customHeight="1" thickBot="1">
      <c r="A2" s="91"/>
      <c r="B2" s="92"/>
      <c r="C2" s="92"/>
      <c r="D2" s="92"/>
      <c r="E2" s="93"/>
      <c r="F2" s="79" t="s">
        <v>53</v>
      </c>
      <c r="G2" s="79"/>
      <c r="H2" s="82">
        <v>2016</v>
      </c>
      <c r="I2" s="83"/>
      <c r="J2" s="101"/>
      <c r="N2" s="20"/>
    </row>
    <row r="3" spans="1:14" ht="7.5" customHeight="1">
      <c r="A3" s="17"/>
      <c r="B3" s="4"/>
      <c r="C3" s="4"/>
      <c r="D3" s="17"/>
      <c r="E3" s="17"/>
      <c r="F3" s="4"/>
      <c r="G3" s="4"/>
      <c r="H3" s="4"/>
      <c r="I3" s="4"/>
      <c r="J3" s="4"/>
      <c r="K3" s="54"/>
      <c r="L3" s="55"/>
      <c r="N3" s="20"/>
    </row>
    <row r="4" spans="1:15" ht="18.75">
      <c r="A4" s="97" t="s">
        <v>75</v>
      </c>
      <c r="B4" s="98"/>
      <c r="C4" s="98"/>
      <c r="D4" s="98"/>
      <c r="E4" s="98"/>
      <c r="F4" s="98"/>
      <c r="G4" s="98"/>
      <c r="H4" s="98"/>
      <c r="I4" s="98"/>
      <c r="J4" s="99"/>
      <c r="N4" s="20"/>
      <c r="O4" s="20"/>
    </row>
    <row r="5" spans="14:15" ht="7.5" customHeight="1">
      <c r="N5" s="20"/>
      <c r="O5" s="20"/>
    </row>
    <row r="6" spans="1:15" ht="39.75" customHeight="1" thickBot="1">
      <c r="A6" s="80" t="s">
        <v>52</v>
      </c>
      <c r="B6" s="90"/>
      <c r="C6" s="90"/>
      <c r="D6" s="90"/>
      <c r="E6" s="81"/>
      <c r="F6" s="43" t="s">
        <v>69</v>
      </c>
      <c r="G6" s="43" t="s">
        <v>70</v>
      </c>
      <c r="H6" s="43" t="s">
        <v>68</v>
      </c>
      <c r="I6" s="43" t="s">
        <v>76</v>
      </c>
      <c r="J6" s="43" t="s">
        <v>39</v>
      </c>
      <c r="N6" s="20"/>
      <c r="O6" s="20"/>
    </row>
    <row r="7" spans="1:15" ht="15" customHeight="1" thickBot="1">
      <c r="A7" s="94">
        <v>0</v>
      </c>
      <c r="B7" s="95"/>
      <c r="C7" s="95"/>
      <c r="D7" s="95"/>
      <c r="E7" s="96"/>
      <c r="F7" s="44">
        <f>IF(A7&lt;='Tabella SIAE'!C5,'Tabella SIAE'!D5,IF(AND(A7&gt;='Tabella SIAE'!B6,A7&lt;='Tabella SIAE'!C6),'Tabella SIAE'!D6,IF(AND(A7&gt;='Tabella SIAE'!B7,A7&lt;='Tabella SIAE'!C7),'Tabella SIAE'!D7,IF(AND(A7&gt;='Tabella SIAE'!B8,A7&lt;='Tabella SIAE'!C8),'Tabella SIAE'!D8,IF(AND(A7&gt;='Tabella SIAE'!B9,A7&lt;='Tabella SIAE'!C9),'Tabella SIAE'!D9,IF(AND(A7&gt;='Tabella SIAE'!B10,A7&lt;='Tabella SIAE'!C10),'Tabella SIAE'!D10,IF(A7&gt;'Tabella SIAE'!B11,'Tabella SIAE'!D11,0)))))))</f>
        <v>1</v>
      </c>
      <c r="G7" s="44">
        <f>IF(A7&lt;='Tabella SIAE'!C5,'Tabella SIAE'!E5,IF(AND(A7&gt;='Tabella SIAE'!B6,A7&lt;='Tabella SIAE'!C6),'Tabella SIAE'!E6,IF(AND(A7&gt;='Tabella SIAE'!B7,A7&lt;='Tabella SIAE'!C7),'Tabella SIAE'!E7,IF(AND(A7&gt;='Tabella SIAE'!B8,A7&lt;='Tabella SIAE'!C8),'Tabella SIAE'!E8,IF(AND(A7&gt;='Tabella SIAE'!B9,A7&lt;='Tabella SIAE'!C9),'Tabella SIAE'!E9,IF(AND(A7&gt;='Tabella SIAE'!B10,A7&lt;='Tabella SIAE'!C10),'Tabella SIAE'!E10,IF(A7&gt;'Tabella SIAE'!B11,'Tabella SIAE'!E11,0)))))))</f>
        <v>3</v>
      </c>
      <c r="H7" s="45">
        <f>IF(A7&lt;='Tabella SIAE'!C5,'Tabella SIAE'!G5,IF(AND(A7&gt;='Tabella SIAE'!B6,A7&lt;='Tabella SIAE'!C6),'Tabella SIAE'!G6,IF(AND(A7&gt;='Tabella SIAE'!B7,A7&lt;='Tabella SIAE'!C7),'Tabella SIAE'!G7,IF(AND(A7&gt;='Tabella SIAE'!B8,A7&lt;='Tabella SIAE'!C8),'Tabella SIAE'!G8,IF(AND(A7&gt;='Tabella SIAE'!B9,A7&lt;='Tabella SIAE'!C9),'Tabella SIAE'!G9,IF(AND(A7&gt;='Tabella SIAE'!B10,A7&lt;='Tabella SIAE'!C10),'Tabella SIAE'!G10,IF(A7&gt;'Tabella SIAE'!B11,'Tabella SIAE'!G11,0)))))))</f>
        <v>67.58</v>
      </c>
      <c r="I7" s="46">
        <f>IF(A7&lt;='Tabella SCF'!C7,'Tabella SCF'!D7,IF(AND(A7&gt;='Tabella SCF'!B8,A7&lt;='Tabella SCF'!C8),'Tabella SCF'!D8,IF(AND(A7&gt;='Tabella SCF'!B9,A7&lt;='Tabella SCF'!C9),'Tabella SCF'!D9,IF(AND(A7&gt;='Tabella SCF'!B10,A7&lt;='Tabella SCF'!C10),'Tabella SCF'!D10,IF(AND(A7&gt;='Tabella SCF'!B11,A7&lt;='Tabella SCF'!C11),'Tabella SCF'!D11,IF(AND(A7&gt;='Tabella SCF'!B12,A7&lt;='Tabella SCF'!C12),'Tabella SCF'!D12,IF(A7&gt;'Tabella SCF'!B13,'Tabella SCF'!D13,0)))))))</f>
        <v>13.5</v>
      </c>
      <c r="J7" s="47">
        <f>IF(A7&lt;='Tabella SIAE'!C5,'Tabella SIAE'!H5,IF(AND(A7&gt;='Tabella SIAE'!B6,A7&lt;='Tabella SIAE'!C6),'Tabella SIAE'!H6,IF(AND(A7&gt;='Tabella SIAE'!B7,A7&lt;='Tabella SIAE'!C7),'Tabella SIAE'!H7,IF(AND(A7&gt;='Tabella SIAE'!B8,A7&lt;='Tabella SIAE'!C8),'Tabella SIAE'!H8,IF(AND(A7&gt;='Tabella SIAE'!B9,A7&lt;='Tabella SIAE'!C9),'Tabella SIAE'!H9,IF(AND(A7&gt;='Tabella SIAE'!B10,A7&lt;='Tabella SIAE'!C10),'Tabella SIAE'!H10,IF(A7&gt;'Tabella SIAE'!B11,'Tabella SIAE'!H11,0)))))))</f>
        <v>3.98</v>
      </c>
      <c r="N7" s="20"/>
      <c r="O7" s="20"/>
    </row>
    <row r="8" spans="1:16" ht="7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44"/>
      <c r="L8" s="44"/>
      <c r="M8" s="46"/>
      <c r="N8" s="20"/>
      <c r="O8" s="20"/>
      <c r="P8" s="19"/>
    </row>
    <row r="9" spans="1:15" s="3" customFormat="1" ht="60" customHeight="1" thickBot="1">
      <c r="A9" s="25" t="s">
        <v>65</v>
      </c>
      <c r="B9" s="26" t="s">
        <v>71</v>
      </c>
      <c r="C9" s="26" t="s">
        <v>72</v>
      </c>
      <c r="D9" s="35" t="s">
        <v>73</v>
      </c>
      <c r="E9" s="37" t="s">
        <v>79</v>
      </c>
      <c r="F9" s="40" t="s">
        <v>78</v>
      </c>
      <c r="G9" s="37" t="s">
        <v>88</v>
      </c>
      <c r="H9" s="37" t="s">
        <v>87</v>
      </c>
      <c r="I9" s="37" t="s">
        <v>74</v>
      </c>
      <c r="J9" s="37" t="s">
        <v>80</v>
      </c>
      <c r="K9" s="48"/>
      <c r="L9" s="49">
        <v>0</v>
      </c>
      <c r="M9" s="57"/>
      <c r="N9" s="20"/>
      <c r="O9" s="20"/>
    </row>
    <row r="10" spans="1:15" s="3" customFormat="1" ht="15.75" thickBot="1">
      <c r="A10" s="29">
        <v>1</v>
      </c>
      <c r="B10" s="28" t="s">
        <v>66</v>
      </c>
      <c r="C10" s="28" t="s">
        <v>66</v>
      </c>
      <c r="D10" s="36">
        <v>0</v>
      </c>
      <c r="E10" s="18">
        <f>IF(OR(B10="SI",C10="SI"),$H$7,0)</f>
        <v>0</v>
      </c>
      <c r="F10" s="41">
        <f aca="true" t="shared" si="0" ref="F10:F35">IF(OR(B10="SI",C10="SI"),E10+IF(D10&gt;$F$7,(D10-$F$7)*0.4*E10,0)+IF(L10&gt;$G$7,0.05*E10,0),0)</f>
        <v>0</v>
      </c>
      <c r="G10" s="18">
        <f aca="true" t="shared" si="1" ref="G10:G35">IF(C10="SI",$I$7,0)</f>
        <v>0</v>
      </c>
      <c r="H10" s="18">
        <f>(F10+G10)*0.22</f>
        <v>0</v>
      </c>
      <c r="I10" s="18">
        <f>IF(OR(B10="SI",C10="SI"),$J$7,0)</f>
        <v>0</v>
      </c>
      <c r="J10" s="18">
        <f>SUM(F10:I10)</f>
        <v>0</v>
      </c>
      <c r="K10" s="50">
        <f aca="true" t="shared" si="2" ref="K10:K40">IF(OR(B10="SI",C10="SI"),1,0)</f>
        <v>0</v>
      </c>
      <c r="L10" s="49">
        <f>IF(K10=0,0,K10+L9)</f>
        <v>0</v>
      </c>
      <c r="M10" s="58" t="s">
        <v>53</v>
      </c>
      <c r="N10" s="20"/>
      <c r="O10" s="20"/>
    </row>
    <row r="11" spans="1:15" s="3" customFormat="1" ht="15.75" thickBot="1">
      <c r="A11" s="29">
        <v>2</v>
      </c>
      <c r="B11" s="28" t="s">
        <v>66</v>
      </c>
      <c r="C11" s="28" t="s">
        <v>66</v>
      </c>
      <c r="D11" s="36">
        <v>0</v>
      </c>
      <c r="E11" s="18">
        <f aca="true" t="shared" si="3" ref="E11:E35">IF(OR(B11="SI",C11="SI"),$H$7,0)</f>
        <v>0</v>
      </c>
      <c r="F11" s="41">
        <f t="shared" si="0"/>
        <v>0</v>
      </c>
      <c r="G11" s="18">
        <f t="shared" si="1"/>
        <v>0</v>
      </c>
      <c r="H11" s="18">
        <f aca="true" t="shared" si="4" ref="H11:H40">(F11+G11)*0.22</f>
        <v>0</v>
      </c>
      <c r="I11" s="18">
        <f aca="true" t="shared" si="5" ref="I11:I35">IF(OR(B11="SI",C11="SI"),$J$7,0)</f>
        <v>0</v>
      </c>
      <c r="J11" s="18">
        <f aca="true" t="shared" si="6" ref="J11:J35">SUM(F11:I11)</f>
        <v>0</v>
      </c>
      <c r="K11" s="50">
        <f t="shared" si="2"/>
        <v>0</v>
      </c>
      <c r="L11" s="49">
        <f aca="true" t="shared" si="7" ref="L11:L40">IF(K11=0,0,K11+L10)</f>
        <v>0</v>
      </c>
      <c r="M11" s="58" t="s">
        <v>54</v>
      </c>
      <c r="N11" s="20"/>
      <c r="O11" s="20"/>
    </row>
    <row r="12" spans="1:15" s="3" customFormat="1" ht="15.75" thickBot="1">
      <c r="A12" s="29">
        <v>3</v>
      </c>
      <c r="B12" s="28" t="s">
        <v>66</v>
      </c>
      <c r="C12" s="28" t="s">
        <v>66</v>
      </c>
      <c r="D12" s="36">
        <v>0</v>
      </c>
      <c r="E12" s="18">
        <f t="shared" si="3"/>
        <v>0</v>
      </c>
      <c r="F12" s="41">
        <f t="shared" si="0"/>
        <v>0</v>
      </c>
      <c r="G12" s="18">
        <f t="shared" si="1"/>
        <v>0</v>
      </c>
      <c r="H12" s="18">
        <f t="shared" si="4"/>
        <v>0</v>
      </c>
      <c r="I12" s="18">
        <f t="shared" si="5"/>
        <v>0</v>
      </c>
      <c r="J12" s="18">
        <f t="shared" si="6"/>
        <v>0</v>
      </c>
      <c r="K12" s="50">
        <f t="shared" si="2"/>
        <v>0</v>
      </c>
      <c r="L12" s="49">
        <f t="shared" si="7"/>
        <v>0</v>
      </c>
      <c r="M12" s="58" t="s">
        <v>55</v>
      </c>
      <c r="N12" s="20"/>
      <c r="O12" s="20"/>
    </row>
    <row r="13" spans="1:15" s="3" customFormat="1" ht="15.75" thickBot="1">
      <c r="A13" s="29">
        <v>4</v>
      </c>
      <c r="B13" s="28" t="s">
        <v>66</v>
      </c>
      <c r="C13" s="28" t="s">
        <v>66</v>
      </c>
      <c r="D13" s="36">
        <v>0</v>
      </c>
      <c r="E13" s="18">
        <f t="shared" si="3"/>
        <v>0</v>
      </c>
      <c r="F13" s="41">
        <f t="shared" si="0"/>
        <v>0</v>
      </c>
      <c r="G13" s="18">
        <f t="shared" si="1"/>
        <v>0</v>
      </c>
      <c r="H13" s="18">
        <f t="shared" si="4"/>
        <v>0</v>
      </c>
      <c r="I13" s="18">
        <f t="shared" si="5"/>
        <v>0</v>
      </c>
      <c r="J13" s="18">
        <f t="shared" si="6"/>
        <v>0</v>
      </c>
      <c r="K13" s="50">
        <f t="shared" si="2"/>
        <v>0</v>
      </c>
      <c r="L13" s="49">
        <f t="shared" si="7"/>
        <v>0</v>
      </c>
      <c r="M13" s="58" t="s">
        <v>56</v>
      </c>
      <c r="N13" s="20"/>
      <c r="O13" s="20"/>
    </row>
    <row r="14" spans="1:13" s="3" customFormat="1" ht="15.75" thickBot="1">
      <c r="A14" s="29">
        <v>5</v>
      </c>
      <c r="B14" s="28" t="s">
        <v>66</v>
      </c>
      <c r="C14" s="28" t="s">
        <v>66</v>
      </c>
      <c r="D14" s="36">
        <v>0</v>
      </c>
      <c r="E14" s="18">
        <f t="shared" si="3"/>
        <v>0</v>
      </c>
      <c r="F14" s="41">
        <f t="shared" si="0"/>
        <v>0</v>
      </c>
      <c r="G14" s="18">
        <f t="shared" si="1"/>
        <v>0</v>
      </c>
      <c r="H14" s="18">
        <f t="shared" si="4"/>
        <v>0</v>
      </c>
      <c r="I14" s="18">
        <f t="shared" si="5"/>
        <v>0</v>
      </c>
      <c r="J14" s="18">
        <f t="shared" si="6"/>
        <v>0</v>
      </c>
      <c r="K14" s="50">
        <f t="shared" si="2"/>
        <v>0</v>
      </c>
      <c r="L14" s="49">
        <f t="shared" si="7"/>
        <v>0</v>
      </c>
      <c r="M14" s="58" t="s">
        <v>57</v>
      </c>
    </row>
    <row r="15" spans="1:13" s="3" customFormat="1" ht="15.75" thickBot="1">
      <c r="A15" s="29">
        <v>6</v>
      </c>
      <c r="B15" s="28" t="s">
        <v>66</v>
      </c>
      <c r="C15" s="28" t="s">
        <v>66</v>
      </c>
      <c r="D15" s="36">
        <v>0</v>
      </c>
      <c r="E15" s="18">
        <f t="shared" si="3"/>
        <v>0</v>
      </c>
      <c r="F15" s="41">
        <f t="shared" si="0"/>
        <v>0</v>
      </c>
      <c r="G15" s="18">
        <f t="shared" si="1"/>
        <v>0</v>
      </c>
      <c r="H15" s="18">
        <f t="shared" si="4"/>
        <v>0</v>
      </c>
      <c r="I15" s="18">
        <f t="shared" si="5"/>
        <v>0</v>
      </c>
      <c r="J15" s="18">
        <f t="shared" si="6"/>
        <v>0</v>
      </c>
      <c r="K15" s="50">
        <f t="shared" si="2"/>
        <v>0</v>
      </c>
      <c r="L15" s="49">
        <f t="shared" si="7"/>
        <v>0</v>
      </c>
      <c r="M15" s="58" t="s">
        <v>58</v>
      </c>
    </row>
    <row r="16" spans="1:13" s="3" customFormat="1" ht="15.75" thickBot="1">
      <c r="A16" s="29">
        <v>7</v>
      </c>
      <c r="B16" s="28" t="s">
        <v>66</v>
      </c>
      <c r="C16" s="28" t="s">
        <v>66</v>
      </c>
      <c r="D16" s="36">
        <v>0</v>
      </c>
      <c r="E16" s="18">
        <f t="shared" si="3"/>
        <v>0</v>
      </c>
      <c r="F16" s="41">
        <f t="shared" si="0"/>
        <v>0</v>
      </c>
      <c r="G16" s="18">
        <f t="shared" si="1"/>
        <v>0</v>
      </c>
      <c r="H16" s="18">
        <f t="shared" si="4"/>
        <v>0</v>
      </c>
      <c r="I16" s="18">
        <f t="shared" si="5"/>
        <v>0</v>
      </c>
      <c r="J16" s="18">
        <f t="shared" si="6"/>
        <v>0</v>
      </c>
      <c r="K16" s="50">
        <f t="shared" si="2"/>
        <v>0</v>
      </c>
      <c r="L16" s="49">
        <f t="shared" si="7"/>
        <v>0</v>
      </c>
      <c r="M16" s="58" t="s">
        <v>59</v>
      </c>
    </row>
    <row r="17" spans="1:13" s="3" customFormat="1" ht="15.75" thickBot="1">
      <c r="A17" s="29">
        <v>8</v>
      </c>
      <c r="B17" s="28" t="s">
        <v>66</v>
      </c>
      <c r="C17" s="28" t="s">
        <v>66</v>
      </c>
      <c r="D17" s="36">
        <v>0</v>
      </c>
      <c r="E17" s="18">
        <f t="shared" si="3"/>
        <v>0</v>
      </c>
      <c r="F17" s="41">
        <f t="shared" si="0"/>
        <v>0</v>
      </c>
      <c r="G17" s="18">
        <f t="shared" si="1"/>
        <v>0</v>
      </c>
      <c r="H17" s="18">
        <f t="shared" si="4"/>
        <v>0</v>
      </c>
      <c r="I17" s="18">
        <f t="shared" si="5"/>
        <v>0</v>
      </c>
      <c r="J17" s="18">
        <f t="shared" si="6"/>
        <v>0</v>
      </c>
      <c r="K17" s="50">
        <f t="shared" si="2"/>
        <v>0</v>
      </c>
      <c r="L17" s="49">
        <f t="shared" si="7"/>
        <v>0</v>
      </c>
      <c r="M17" s="58" t="s">
        <v>60</v>
      </c>
    </row>
    <row r="18" spans="1:13" s="3" customFormat="1" ht="15.75" thickBot="1">
      <c r="A18" s="29">
        <v>9</v>
      </c>
      <c r="B18" s="28" t="s">
        <v>66</v>
      </c>
      <c r="C18" s="28" t="s">
        <v>66</v>
      </c>
      <c r="D18" s="36">
        <v>0</v>
      </c>
      <c r="E18" s="18">
        <f t="shared" si="3"/>
        <v>0</v>
      </c>
      <c r="F18" s="41">
        <f t="shared" si="0"/>
        <v>0</v>
      </c>
      <c r="G18" s="18">
        <f t="shared" si="1"/>
        <v>0</v>
      </c>
      <c r="H18" s="18">
        <f t="shared" si="4"/>
        <v>0</v>
      </c>
      <c r="I18" s="18">
        <f t="shared" si="5"/>
        <v>0</v>
      </c>
      <c r="J18" s="18">
        <f t="shared" si="6"/>
        <v>0</v>
      </c>
      <c r="K18" s="50">
        <f t="shared" si="2"/>
        <v>0</v>
      </c>
      <c r="L18" s="49">
        <f t="shared" si="7"/>
        <v>0</v>
      </c>
      <c r="M18" s="58" t="s">
        <v>61</v>
      </c>
    </row>
    <row r="19" spans="1:13" s="3" customFormat="1" ht="15.75" thickBot="1">
      <c r="A19" s="29">
        <v>10</v>
      </c>
      <c r="B19" s="28" t="s">
        <v>66</v>
      </c>
      <c r="C19" s="28" t="s">
        <v>66</v>
      </c>
      <c r="D19" s="36">
        <v>0</v>
      </c>
      <c r="E19" s="18">
        <f t="shared" si="3"/>
        <v>0</v>
      </c>
      <c r="F19" s="41">
        <f t="shared" si="0"/>
        <v>0</v>
      </c>
      <c r="G19" s="18">
        <f t="shared" si="1"/>
        <v>0</v>
      </c>
      <c r="H19" s="18">
        <f t="shared" si="4"/>
        <v>0</v>
      </c>
      <c r="I19" s="18">
        <f t="shared" si="5"/>
        <v>0</v>
      </c>
      <c r="J19" s="18">
        <f t="shared" si="6"/>
        <v>0</v>
      </c>
      <c r="K19" s="50">
        <f t="shared" si="2"/>
        <v>0</v>
      </c>
      <c r="L19" s="49">
        <f t="shared" si="7"/>
        <v>0</v>
      </c>
      <c r="M19" s="58" t="s">
        <v>62</v>
      </c>
    </row>
    <row r="20" spans="1:13" s="3" customFormat="1" ht="15.75" thickBot="1">
      <c r="A20" s="29">
        <v>11</v>
      </c>
      <c r="B20" s="28" t="s">
        <v>66</v>
      </c>
      <c r="C20" s="28" t="s">
        <v>66</v>
      </c>
      <c r="D20" s="36">
        <v>0</v>
      </c>
      <c r="E20" s="18">
        <f t="shared" si="3"/>
        <v>0</v>
      </c>
      <c r="F20" s="41">
        <f t="shared" si="0"/>
        <v>0</v>
      </c>
      <c r="G20" s="18">
        <f t="shared" si="1"/>
        <v>0</v>
      </c>
      <c r="H20" s="18">
        <f t="shared" si="4"/>
        <v>0</v>
      </c>
      <c r="I20" s="18">
        <f t="shared" si="5"/>
        <v>0</v>
      </c>
      <c r="J20" s="18">
        <f t="shared" si="6"/>
        <v>0</v>
      </c>
      <c r="K20" s="50">
        <f t="shared" si="2"/>
        <v>0</v>
      </c>
      <c r="L20" s="49">
        <f t="shared" si="7"/>
        <v>0</v>
      </c>
      <c r="M20" s="58" t="s">
        <v>63</v>
      </c>
    </row>
    <row r="21" spans="1:13" s="3" customFormat="1" ht="15.75" thickBot="1">
      <c r="A21" s="29">
        <v>12</v>
      </c>
      <c r="B21" s="28" t="s">
        <v>66</v>
      </c>
      <c r="C21" s="28" t="s">
        <v>66</v>
      </c>
      <c r="D21" s="36">
        <v>0</v>
      </c>
      <c r="E21" s="18">
        <f t="shared" si="3"/>
        <v>0</v>
      </c>
      <c r="F21" s="41">
        <f t="shared" si="0"/>
        <v>0</v>
      </c>
      <c r="G21" s="18">
        <f t="shared" si="1"/>
        <v>0</v>
      </c>
      <c r="H21" s="18">
        <f t="shared" si="4"/>
        <v>0</v>
      </c>
      <c r="I21" s="18">
        <f t="shared" si="5"/>
        <v>0</v>
      </c>
      <c r="J21" s="18">
        <f t="shared" si="6"/>
        <v>0</v>
      </c>
      <c r="K21" s="50">
        <f t="shared" si="2"/>
        <v>0</v>
      </c>
      <c r="L21" s="49">
        <f t="shared" si="7"/>
        <v>0</v>
      </c>
      <c r="M21" s="58" t="s">
        <v>64</v>
      </c>
    </row>
    <row r="22" spans="1:13" s="3" customFormat="1" ht="15.75" thickBot="1">
      <c r="A22" s="29">
        <v>13</v>
      </c>
      <c r="B22" s="28" t="s">
        <v>66</v>
      </c>
      <c r="C22" s="28" t="s">
        <v>66</v>
      </c>
      <c r="D22" s="36">
        <v>0</v>
      </c>
      <c r="E22" s="18">
        <f t="shared" si="3"/>
        <v>0</v>
      </c>
      <c r="F22" s="41">
        <f t="shared" si="0"/>
        <v>0</v>
      </c>
      <c r="G22" s="18">
        <f t="shared" si="1"/>
        <v>0</v>
      </c>
      <c r="H22" s="18">
        <f t="shared" si="4"/>
        <v>0</v>
      </c>
      <c r="I22" s="18">
        <f t="shared" si="5"/>
        <v>0</v>
      </c>
      <c r="J22" s="18">
        <f t="shared" si="6"/>
        <v>0</v>
      </c>
      <c r="K22" s="50">
        <f t="shared" si="2"/>
        <v>0</v>
      </c>
      <c r="L22" s="49">
        <f t="shared" si="7"/>
        <v>0</v>
      </c>
      <c r="M22" s="59"/>
    </row>
    <row r="23" spans="1:13" s="3" customFormat="1" ht="15.75" thickBot="1">
      <c r="A23" s="29">
        <v>14</v>
      </c>
      <c r="B23" s="28" t="s">
        <v>66</v>
      </c>
      <c r="C23" s="28" t="s">
        <v>66</v>
      </c>
      <c r="D23" s="36">
        <v>0</v>
      </c>
      <c r="E23" s="18">
        <f t="shared" si="3"/>
        <v>0</v>
      </c>
      <c r="F23" s="41">
        <f t="shared" si="0"/>
        <v>0</v>
      </c>
      <c r="G23" s="18">
        <f t="shared" si="1"/>
        <v>0</v>
      </c>
      <c r="H23" s="18">
        <f t="shared" si="4"/>
        <v>0</v>
      </c>
      <c r="I23" s="18">
        <f t="shared" si="5"/>
        <v>0</v>
      </c>
      <c r="J23" s="18">
        <f t="shared" si="6"/>
        <v>0</v>
      </c>
      <c r="K23" s="50">
        <f t="shared" si="2"/>
        <v>0</v>
      </c>
      <c r="L23" s="49">
        <f t="shared" si="7"/>
        <v>0</v>
      </c>
      <c r="M23" s="56" t="s">
        <v>67</v>
      </c>
    </row>
    <row r="24" spans="1:13" s="3" customFormat="1" ht="15.75" thickBot="1">
      <c r="A24" s="29">
        <v>15</v>
      </c>
      <c r="B24" s="28" t="s">
        <v>66</v>
      </c>
      <c r="C24" s="28" t="s">
        <v>66</v>
      </c>
      <c r="D24" s="36">
        <v>0</v>
      </c>
      <c r="E24" s="18">
        <f t="shared" si="3"/>
        <v>0</v>
      </c>
      <c r="F24" s="41">
        <f t="shared" si="0"/>
        <v>0</v>
      </c>
      <c r="G24" s="18">
        <f t="shared" si="1"/>
        <v>0</v>
      </c>
      <c r="H24" s="18">
        <f t="shared" si="4"/>
        <v>0</v>
      </c>
      <c r="I24" s="18">
        <f t="shared" si="5"/>
        <v>0</v>
      </c>
      <c r="J24" s="18">
        <f t="shared" si="6"/>
        <v>0</v>
      </c>
      <c r="K24" s="50">
        <f t="shared" si="2"/>
        <v>0</v>
      </c>
      <c r="L24" s="49">
        <f t="shared" si="7"/>
        <v>0</v>
      </c>
      <c r="M24" s="56" t="s">
        <v>66</v>
      </c>
    </row>
    <row r="25" spans="1:13" s="3" customFormat="1" ht="15.75" thickBot="1">
      <c r="A25" s="29">
        <v>16</v>
      </c>
      <c r="B25" s="28" t="s">
        <v>66</v>
      </c>
      <c r="C25" s="28" t="s">
        <v>66</v>
      </c>
      <c r="D25" s="36">
        <v>0</v>
      </c>
      <c r="E25" s="18">
        <f t="shared" si="3"/>
        <v>0</v>
      </c>
      <c r="F25" s="41">
        <f t="shared" si="0"/>
        <v>0</v>
      </c>
      <c r="G25" s="18">
        <f t="shared" si="1"/>
        <v>0</v>
      </c>
      <c r="H25" s="18">
        <f t="shared" si="4"/>
        <v>0</v>
      </c>
      <c r="I25" s="18">
        <f t="shared" si="5"/>
        <v>0</v>
      </c>
      <c r="J25" s="18">
        <f t="shared" si="6"/>
        <v>0</v>
      </c>
      <c r="K25" s="50">
        <f t="shared" si="2"/>
        <v>0</v>
      </c>
      <c r="L25" s="49">
        <f t="shared" si="7"/>
        <v>0</v>
      </c>
      <c r="M25" s="49"/>
    </row>
    <row r="26" spans="1:13" s="3" customFormat="1" ht="15.75" thickBot="1">
      <c r="A26" s="29">
        <v>17</v>
      </c>
      <c r="B26" s="28" t="s">
        <v>66</v>
      </c>
      <c r="C26" s="28" t="s">
        <v>66</v>
      </c>
      <c r="D26" s="36">
        <v>0</v>
      </c>
      <c r="E26" s="18">
        <f t="shared" si="3"/>
        <v>0</v>
      </c>
      <c r="F26" s="41">
        <f t="shared" si="0"/>
        <v>0</v>
      </c>
      <c r="G26" s="18">
        <f t="shared" si="1"/>
        <v>0</v>
      </c>
      <c r="H26" s="18">
        <f t="shared" si="4"/>
        <v>0</v>
      </c>
      <c r="I26" s="18">
        <f t="shared" si="5"/>
        <v>0</v>
      </c>
      <c r="J26" s="18">
        <f t="shared" si="6"/>
        <v>0</v>
      </c>
      <c r="K26" s="50">
        <f t="shared" si="2"/>
        <v>0</v>
      </c>
      <c r="L26" s="49">
        <f t="shared" si="7"/>
        <v>0</v>
      </c>
      <c r="M26" s="49"/>
    </row>
    <row r="27" spans="1:13" s="3" customFormat="1" ht="15.75" thickBot="1">
      <c r="A27" s="29">
        <v>18</v>
      </c>
      <c r="B27" s="28" t="s">
        <v>66</v>
      </c>
      <c r="C27" s="28" t="s">
        <v>66</v>
      </c>
      <c r="D27" s="36">
        <v>0</v>
      </c>
      <c r="E27" s="18">
        <f t="shared" si="3"/>
        <v>0</v>
      </c>
      <c r="F27" s="41">
        <f t="shared" si="0"/>
        <v>0</v>
      </c>
      <c r="G27" s="18">
        <f t="shared" si="1"/>
        <v>0</v>
      </c>
      <c r="H27" s="18">
        <f t="shared" si="4"/>
        <v>0</v>
      </c>
      <c r="I27" s="18">
        <f t="shared" si="5"/>
        <v>0</v>
      </c>
      <c r="J27" s="18">
        <f t="shared" si="6"/>
        <v>0</v>
      </c>
      <c r="K27" s="50">
        <f t="shared" si="2"/>
        <v>0</v>
      </c>
      <c r="L27" s="49">
        <f t="shared" si="7"/>
        <v>0</v>
      </c>
      <c r="M27" s="49"/>
    </row>
    <row r="28" spans="1:13" s="3" customFormat="1" ht="15.75" thickBot="1">
      <c r="A28" s="29">
        <v>19</v>
      </c>
      <c r="B28" s="28" t="s">
        <v>66</v>
      </c>
      <c r="C28" s="28" t="s">
        <v>66</v>
      </c>
      <c r="D28" s="36">
        <v>0</v>
      </c>
      <c r="E28" s="18">
        <f t="shared" si="3"/>
        <v>0</v>
      </c>
      <c r="F28" s="41">
        <f t="shared" si="0"/>
        <v>0</v>
      </c>
      <c r="G28" s="18">
        <f t="shared" si="1"/>
        <v>0</v>
      </c>
      <c r="H28" s="18">
        <f t="shared" si="4"/>
        <v>0</v>
      </c>
      <c r="I28" s="18">
        <f t="shared" si="5"/>
        <v>0</v>
      </c>
      <c r="J28" s="18">
        <f t="shared" si="6"/>
        <v>0</v>
      </c>
      <c r="K28" s="50">
        <f t="shared" si="2"/>
        <v>0</v>
      </c>
      <c r="L28" s="49">
        <f t="shared" si="7"/>
        <v>0</v>
      </c>
      <c r="M28" s="49"/>
    </row>
    <row r="29" spans="1:13" s="3" customFormat="1" ht="15.75" thickBot="1">
      <c r="A29" s="29">
        <v>20</v>
      </c>
      <c r="B29" s="28" t="s">
        <v>66</v>
      </c>
      <c r="C29" s="28" t="s">
        <v>66</v>
      </c>
      <c r="D29" s="36">
        <v>0</v>
      </c>
      <c r="E29" s="18">
        <f t="shared" si="3"/>
        <v>0</v>
      </c>
      <c r="F29" s="41">
        <f t="shared" si="0"/>
        <v>0</v>
      </c>
      <c r="G29" s="18">
        <f t="shared" si="1"/>
        <v>0</v>
      </c>
      <c r="H29" s="18">
        <f t="shared" si="4"/>
        <v>0</v>
      </c>
      <c r="I29" s="18">
        <f t="shared" si="5"/>
        <v>0</v>
      </c>
      <c r="J29" s="18">
        <f t="shared" si="6"/>
        <v>0</v>
      </c>
      <c r="K29" s="50">
        <f t="shared" si="2"/>
        <v>0</v>
      </c>
      <c r="L29" s="49">
        <f t="shared" si="7"/>
        <v>0</v>
      </c>
      <c r="M29" s="49"/>
    </row>
    <row r="30" spans="1:13" s="3" customFormat="1" ht="15.75" thickBot="1">
      <c r="A30" s="29">
        <v>21</v>
      </c>
      <c r="B30" s="28" t="s">
        <v>66</v>
      </c>
      <c r="C30" s="28" t="s">
        <v>66</v>
      </c>
      <c r="D30" s="36">
        <v>0</v>
      </c>
      <c r="E30" s="18">
        <f t="shared" si="3"/>
        <v>0</v>
      </c>
      <c r="F30" s="41">
        <f t="shared" si="0"/>
        <v>0</v>
      </c>
      <c r="G30" s="18">
        <f t="shared" si="1"/>
        <v>0</v>
      </c>
      <c r="H30" s="18">
        <f t="shared" si="4"/>
        <v>0</v>
      </c>
      <c r="I30" s="18">
        <f t="shared" si="5"/>
        <v>0</v>
      </c>
      <c r="J30" s="18">
        <f t="shared" si="6"/>
        <v>0</v>
      </c>
      <c r="K30" s="50">
        <f t="shared" si="2"/>
        <v>0</v>
      </c>
      <c r="L30" s="49">
        <f t="shared" si="7"/>
        <v>0</v>
      </c>
      <c r="M30" s="49"/>
    </row>
    <row r="31" spans="1:13" s="3" customFormat="1" ht="15.75" thickBot="1">
      <c r="A31" s="29">
        <v>22</v>
      </c>
      <c r="B31" s="28" t="s">
        <v>66</v>
      </c>
      <c r="C31" s="28" t="s">
        <v>66</v>
      </c>
      <c r="D31" s="36">
        <v>0</v>
      </c>
      <c r="E31" s="18">
        <f t="shared" si="3"/>
        <v>0</v>
      </c>
      <c r="F31" s="41">
        <f t="shared" si="0"/>
        <v>0</v>
      </c>
      <c r="G31" s="18">
        <f t="shared" si="1"/>
        <v>0</v>
      </c>
      <c r="H31" s="18">
        <f t="shared" si="4"/>
        <v>0</v>
      </c>
      <c r="I31" s="18">
        <f t="shared" si="5"/>
        <v>0</v>
      </c>
      <c r="J31" s="18">
        <f t="shared" si="6"/>
        <v>0</v>
      </c>
      <c r="K31" s="50">
        <f t="shared" si="2"/>
        <v>0</v>
      </c>
      <c r="L31" s="49">
        <f t="shared" si="7"/>
        <v>0</v>
      </c>
      <c r="M31" s="49"/>
    </row>
    <row r="32" spans="1:13" s="3" customFormat="1" ht="15.75" thickBot="1">
      <c r="A32" s="29">
        <v>23</v>
      </c>
      <c r="B32" s="28" t="s">
        <v>66</v>
      </c>
      <c r="C32" s="28" t="s">
        <v>66</v>
      </c>
      <c r="D32" s="36">
        <v>0</v>
      </c>
      <c r="E32" s="18">
        <f t="shared" si="3"/>
        <v>0</v>
      </c>
      <c r="F32" s="41">
        <f t="shared" si="0"/>
        <v>0</v>
      </c>
      <c r="G32" s="18">
        <f t="shared" si="1"/>
        <v>0</v>
      </c>
      <c r="H32" s="18">
        <f t="shared" si="4"/>
        <v>0</v>
      </c>
      <c r="I32" s="18">
        <f t="shared" si="5"/>
        <v>0</v>
      </c>
      <c r="J32" s="18">
        <f t="shared" si="6"/>
        <v>0</v>
      </c>
      <c r="K32" s="50">
        <f t="shared" si="2"/>
        <v>0</v>
      </c>
      <c r="L32" s="49">
        <f t="shared" si="7"/>
        <v>0</v>
      </c>
      <c r="M32" s="49"/>
    </row>
    <row r="33" spans="1:13" s="3" customFormat="1" ht="15.75" thickBot="1">
      <c r="A33" s="29">
        <v>24</v>
      </c>
      <c r="B33" s="28" t="s">
        <v>66</v>
      </c>
      <c r="C33" s="28" t="s">
        <v>66</v>
      </c>
      <c r="D33" s="36">
        <v>0</v>
      </c>
      <c r="E33" s="18">
        <f t="shared" si="3"/>
        <v>0</v>
      </c>
      <c r="F33" s="41">
        <f t="shared" si="0"/>
        <v>0</v>
      </c>
      <c r="G33" s="18">
        <f t="shared" si="1"/>
        <v>0</v>
      </c>
      <c r="H33" s="18">
        <f t="shared" si="4"/>
        <v>0</v>
      </c>
      <c r="I33" s="18">
        <f t="shared" si="5"/>
        <v>0</v>
      </c>
      <c r="J33" s="18">
        <f t="shared" si="6"/>
        <v>0</v>
      </c>
      <c r="K33" s="50">
        <f t="shared" si="2"/>
        <v>0</v>
      </c>
      <c r="L33" s="49">
        <f t="shared" si="7"/>
        <v>0</v>
      </c>
      <c r="M33" s="49"/>
    </row>
    <row r="34" spans="1:13" s="3" customFormat="1" ht="15.75" thickBot="1">
      <c r="A34" s="29">
        <v>25</v>
      </c>
      <c r="B34" s="28" t="s">
        <v>66</v>
      </c>
      <c r="C34" s="28" t="s">
        <v>66</v>
      </c>
      <c r="D34" s="36">
        <v>0</v>
      </c>
      <c r="E34" s="18">
        <f t="shared" si="3"/>
        <v>0</v>
      </c>
      <c r="F34" s="41">
        <f t="shared" si="0"/>
        <v>0</v>
      </c>
      <c r="G34" s="18">
        <f t="shared" si="1"/>
        <v>0</v>
      </c>
      <c r="H34" s="18">
        <f t="shared" si="4"/>
        <v>0</v>
      </c>
      <c r="I34" s="18">
        <f t="shared" si="5"/>
        <v>0</v>
      </c>
      <c r="J34" s="18">
        <f t="shared" si="6"/>
        <v>0</v>
      </c>
      <c r="K34" s="50">
        <f t="shared" si="2"/>
        <v>0</v>
      </c>
      <c r="L34" s="49">
        <f t="shared" si="7"/>
        <v>0</v>
      </c>
      <c r="M34" s="49"/>
    </row>
    <row r="35" spans="1:13" s="3" customFormat="1" ht="15.75" thickBot="1">
      <c r="A35" s="29">
        <v>26</v>
      </c>
      <c r="B35" s="28" t="s">
        <v>66</v>
      </c>
      <c r="C35" s="28" t="s">
        <v>66</v>
      </c>
      <c r="D35" s="36">
        <v>0</v>
      </c>
      <c r="E35" s="18">
        <f t="shared" si="3"/>
        <v>0</v>
      </c>
      <c r="F35" s="41">
        <f t="shared" si="0"/>
        <v>0</v>
      </c>
      <c r="G35" s="18">
        <f t="shared" si="1"/>
        <v>0</v>
      </c>
      <c r="H35" s="18">
        <f t="shared" si="4"/>
        <v>0</v>
      </c>
      <c r="I35" s="18">
        <f t="shared" si="5"/>
        <v>0</v>
      </c>
      <c r="J35" s="18">
        <f t="shared" si="6"/>
        <v>0</v>
      </c>
      <c r="K35" s="50">
        <f t="shared" si="2"/>
        <v>0</v>
      </c>
      <c r="L35" s="49">
        <f t="shared" si="7"/>
        <v>0</v>
      </c>
      <c r="M35" s="49"/>
    </row>
    <row r="36" spans="1:13" s="3" customFormat="1" ht="15.75" thickBot="1">
      <c r="A36" s="29">
        <v>27</v>
      </c>
      <c r="B36" s="28" t="s">
        <v>66</v>
      </c>
      <c r="C36" s="28" t="s">
        <v>66</v>
      </c>
      <c r="D36" s="36">
        <v>0</v>
      </c>
      <c r="E36" s="18">
        <f>IF(OR(B36="SI",C36="SI"),$H$7,0)</f>
        <v>0</v>
      </c>
      <c r="F36" s="41">
        <f>IF(OR(B36="SI",C36="SI"),E36+IF(D36&gt;$F$7,(D36-$F$7)*0.4*E36,0)+IF(L36&gt;$G$7,0.05*E36,0),0)</f>
        <v>0</v>
      </c>
      <c r="G36" s="18">
        <f>IF(C36="SI",$I$7,0)</f>
        <v>0</v>
      </c>
      <c r="H36" s="18">
        <f t="shared" si="4"/>
        <v>0</v>
      </c>
      <c r="I36" s="18">
        <f>IF(OR(B36="SI",C36="SI"),$J$7,0)</f>
        <v>0</v>
      </c>
      <c r="J36" s="18">
        <f>SUM(F36:I36)</f>
        <v>0</v>
      </c>
      <c r="K36" s="50">
        <f t="shared" si="2"/>
        <v>0</v>
      </c>
      <c r="L36" s="49">
        <f t="shared" si="7"/>
        <v>0</v>
      </c>
      <c r="M36" s="49"/>
    </row>
    <row r="37" spans="1:13" s="3" customFormat="1" ht="15.75" thickBot="1">
      <c r="A37" s="29">
        <v>28</v>
      </c>
      <c r="B37" s="28" t="s">
        <v>66</v>
      </c>
      <c r="C37" s="28" t="s">
        <v>66</v>
      </c>
      <c r="D37" s="36">
        <v>0</v>
      </c>
      <c r="E37" s="18">
        <f>IF(OR(B37="SI",C37="SI"),$H$7,0)</f>
        <v>0</v>
      </c>
      <c r="F37" s="41">
        <f>IF(OR(B37="SI",C37="SI"),E37+IF(D37&gt;$F$7,(D37-$F$7)*0.4*E37,0)+IF(L37&gt;$G$7,0.05*E37,0),0)</f>
        <v>0</v>
      </c>
      <c r="G37" s="18">
        <f>IF(C37="SI",$I$7,0)</f>
        <v>0</v>
      </c>
      <c r="H37" s="18">
        <f t="shared" si="4"/>
        <v>0</v>
      </c>
      <c r="I37" s="18">
        <f>IF(OR(B37="SI",C37="SI"),$J$7,0)</f>
        <v>0</v>
      </c>
      <c r="J37" s="18">
        <f>SUM(F37:I37)</f>
        <v>0</v>
      </c>
      <c r="K37" s="50">
        <f t="shared" si="2"/>
        <v>0</v>
      </c>
      <c r="L37" s="49">
        <f t="shared" si="7"/>
        <v>0</v>
      </c>
      <c r="M37" s="49"/>
    </row>
    <row r="38" spans="1:13" s="3" customFormat="1" ht="15.75" thickBot="1">
      <c r="A38" s="29">
        <v>29</v>
      </c>
      <c r="B38" s="28" t="s">
        <v>66</v>
      </c>
      <c r="C38" s="28" t="s">
        <v>66</v>
      </c>
      <c r="D38" s="36">
        <v>0</v>
      </c>
      <c r="E38" s="18">
        <f>IF(OR(B38="SI",C38="SI"),$H$7,0)</f>
        <v>0</v>
      </c>
      <c r="F38" s="41">
        <f>IF(OR(B38="SI",C38="SI"),E38+IF(D38&gt;$F$7,(D38-$F$7)*0.4*E38,0)+IF(L38&gt;$G$7,0.05*E38,0),0)</f>
        <v>0</v>
      </c>
      <c r="G38" s="18">
        <f>IF(C38="SI",$I$7,0)</f>
        <v>0</v>
      </c>
      <c r="H38" s="18">
        <f t="shared" si="4"/>
        <v>0</v>
      </c>
      <c r="I38" s="18">
        <f>IF(OR(B38="SI",C38="SI"),$J$7,0)</f>
        <v>0</v>
      </c>
      <c r="J38" s="18">
        <f>SUM(F38:I38)</f>
        <v>0</v>
      </c>
      <c r="K38" s="50">
        <f t="shared" si="2"/>
        <v>0</v>
      </c>
      <c r="L38" s="49">
        <f t="shared" si="7"/>
        <v>0</v>
      </c>
      <c r="M38" s="49"/>
    </row>
    <row r="39" spans="1:12" s="3" customFormat="1" ht="15.75" thickBot="1">
      <c r="A39" s="29">
        <v>30</v>
      </c>
      <c r="B39" s="28" t="s">
        <v>66</v>
      </c>
      <c r="C39" s="28" t="s">
        <v>66</v>
      </c>
      <c r="D39" s="36">
        <v>0</v>
      </c>
      <c r="E39" s="18">
        <f>IF(OR(B39="SI",C39="SI"),$H$7,0)</f>
        <v>0</v>
      </c>
      <c r="F39" s="41">
        <f>IF(OR(B39="SI",C39="SI"),E39+IF(D39&gt;$F$7,(D39-$F$7)*0.4*E39,0)+IF(L39&gt;$G$7,0.05*E39,0),0)</f>
        <v>0</v>
      </c>
      <c r="G39" s="18">
        <f>IF(C39="SI",$I$7,0)</f>
        <v>0</v>
      </c>
      <c r="H39" s="18">
        <f t="shared" si="4"/>
        <v>0</v>
      </c>
      <c r="I39" s="18">
        <f>IF(OR(B39="SI",C39="SI"),$J$7,0)</f>
        <v>0</v>
      </c>
      <c r="J39" s="18">
        <f>SUM(F39:I39)</f>
        <v>0</v>
      </c>
      <c r="K39" s="50">
        <f t="shared" si="2"/>
        <v>0</v>
      </c>
      <c r="L39" s="49">
        <f t="shared" si="7"/>
        <v>0</v>
      </c>
    </row>
    <row r="40" spans="1:12" s="3" customFormat="1" ht="15.75" thickBot="1">
      <c r="A40" s="29">
        <v>31</v>
      </c>
      <c r="B40" s="28" t="s">
        <v>66</v>
      </c>
      <c r="C40" s="28" t="s">
        <v>66</v>
      </c>
      <c r="D40" s="36">
        <v>0</v>
      </c>
      <c r="E40" s="18">
        <f>IF(OR(B40="SI",C40="SI"),$H$7,0)</f>
        <v>0</v>
      </c>
      <c r="F40" s="41">
        <f>IF(OR(B40="SI",C40="SI"),E40+IF(D40&gt;$F$7,(D40-$F$7)*0.4*E40,0)+IF(L40&gt;$G$7,0.05*E40,0),0)</f>
        <v>0</v>
      </c>
      <c r="G40" s="18">
        <f>IF(C40="SI",$I$7,0)</f>
        <v>0</v>
      </c>
      <c r="H40" s="18">
        <f t="shared" si="4"/>
        <v>0</v>
      </c>
      <c r="I40" s="18">
        <f>IF(OR(B40="SI",C40="SI"),$J$7,0)</f>
        <v>0</v>
      </c>
      <c r="J40" s="18">
        <f>SUM(F40:I40)</f>
        <v>0</v>
      </c>
      <c r="K40" s="50">
        <f t="shared" si="2"/>
        <v>0</v>
      </c>
      <c r="L40" s="49">
        <f t="shared" si="7"/>
        <v>0</v>
      </c>
    </row>
    <row r="41" spans="1:13" s="3" customFormat="1" ht="15.75" thickBot="1">
      <c r="A41" s="30" t="s">
        <v>80</v>
      </c>
      <c r="B41" s="31"/>
      <c r="C41" s="39"/>
      <c r="D41" s="32"/>
      <c r="E41" s="42"/>
      <c r="F41" s="42">
        <f aca="true" t="shared" si="8" ref="F41:K41">SUM(F10:F40)</f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33">
        <f t="shared" si="8"/>
        <v>0</v>
      </c>
      <c r="K41" s="51">
        <f t="shared" si="8"/>
        <v>0</v>
      </c>
      <c r="L41" s="49"/>
      <c r="M41" s="49"/>
    </row>
    <row r="42" spans="11:22" s="3" customFormat="1" ht="15">
      <c r="K42" s="49"/>
      <c r="L42" s="49"/>
      <c r="M42" s="49"/>
      <c r="V42" s="27"/>
    </row>
    <row r="43" spans="2:6" ht="30.75" thickBot="1">
      <c r="B43" s="34" t="s">
        <v>43</v>
      </c>
      <c r="D43" s="84" t="s">
        <v>77</v>
      </c>
      <c r="E43" s="85"/>
      <c r="F43" s="86"/>
    </row>
    <row r="44" spans="2:6" ht="15.75" thickBot="1">
      <c r="B44" s="52">
        <f>K41</f>
        <v>0</v>
      </c>
      <c r="D44" s="87">
        <f>J41</f>
        <v>0</v>
      </c>
      <c r="E44" s="88"/>
      <c r="F44" s="89"/>
    </row>
  </sheetData>
  <sheetProtection password="8D1E" sheet="1" selectLockedCells="1"/>
  <mergeCells count="12">
    <mergeCell ref="A4:J4"/>
    <mergeCell ref="J1:J2"/>
    <mergeCell ref="F1:G1"/>
    <mergeCell ref="F2:G2"/>
    <mergeCell ref="H1:I1"/>
    <mergeCell ref="H2:I2"/>
    <mergeCell ref="D43:F43"/>
    <mergeCell ref="D44:F44"/>
    <mergeCell ref="A1:E1"/>
    <mergeCell ref="A2:E2"/>
    <mergeCell ref="A6:E6"/>
    <mergeCell ref="A7:E7"/>
  </mergeCells>
  <conditionalFormatting sqref="D10:D40">
    <cfRule type="cellIs" priority="7" dxfId="3" operator="greaterThan">
      <formula>0</formula>
    </cfRule>
  </conditionalFormatting>
  <conditionalFormatting sqref="B10:C40">
    <cfRule type="cellIs" priority="1" dxfId="3" operator="equal">
      <formula>"SI"</formula>
    </cfRule>
  </conditionalFormatting>
  <conditionalFormatting sqref="E10:J41">
    <cfRule type="cellIs" priority="9" dxfId="4" operator="greaterThan">
      <formula>0</formula>
    </cfRule>
  </conditionalFormatting>
  <dataValidations count="2">
    <dataValidation type="list" allowBlank="1" showInputMessage="1" showErrorMessage="1" sqref="B10:C40">
      <formula1>$M$23:$M$24</formula1>
    </dataValidation>
    <dataValidation type="list" allowBlank="1" showInputMessage="1" showErrorMessage="1" sqref="F2:G2">
      <formula1>$M$10:$M$21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28.57421875" style="20" customWidth="1"/>
    <col min="2" max="3" width="10.140625" style="20" bestFit="1" customWidth="1"/>
    <col min="4" max="8" width="17.8515625" style="20" customWidth="1"/>
    <col min="9" max="9" width="21.421875" style="20" customWidth="1"/>
    <col min="10" max="16384" width="9.140625" style="20" customWidth="1"/>
  </cols>
  <sheetData>
    <row r="1" ht="40.5" customHeight="1">
      <c r="I1" s="6" t="s">
        <v>50</v>
      </c>
    </row>
    <row r="2" spans="1:9" ht="15">
      <c r="A2" s="104" t="s">
        <v>86</v>
      </c>
      <c r="B2" s="105"/>
      <c r="C2" s="105"/>
      <c r="D2" s="105"/>
      <c r="E2" s="105"/>
      <c r="F2" s="105"/>
      <c r="G2" s="105"/>
      <c r="H2" s="106"/>
      <c r="I2" s="107"/>
    </row>
    <row r="3" spans="1:9" ht="37.5" customHeight="1">
      <c r="A3" s="110" t="s">
        <v>0</v>
      </c>
      <c r="B3" s="108" t="s">
        <v>4</v>
      </c>
      <c r="C3" s="109"/>
      <c r="D3" s="102" t="s">
        <v>14</v>
      </c>
      <c r="E3" s="102" t="s">
        <v>15</v>
      </c>
      <c r="F3" s="102" t="s">
        <v>16</v>
      </c>
      <c r="G3" s="102" t="s">
        <v>81</v>
      </c>
      <c r="H3" s="102" t="s">
        <v>18</v>
      </c>
      <c r="I3" s="102" t="s">
        <v>17</v>
      </c>
    </row>
    <row r="4" spans="1:9" ht="45" customHeight="1">
      <c r="A4" s="103"/>
      <c r="B4" s="22" t="s">
        <v>1</v>
      </c>
      <c r="C4" s="22" t="s">
        <v>2</v>
      </c>
      <c r="D4" s="111"/>
      <c r="E4" s="111"/>
      <c r="F4" s="111"/>
      <c r="G4" s="103"/>
      <c r="H4" s="103"/>
      <c r="I4" s="103"/>
    </row>
    <row r="5" spans="1:9" ht="45">
      <c r="A5" s="23" t="s">
        <v>7</v>
      </c>
      <c r="B5" s="24">
        <v>0</v>
      </c>
      <c r="C5" s="24">
        <v>1000</v>
      </c>
      <c r="D5" s="24">
        <v>1</v>
      </c>
      <c r="E5" s="24">
        <v>3</v>
      </c>
      <c r="F5" s="60">
        <v>79.5</v>
      </c>
      <c r="G5" s="61">
        <f>ROUNDUP((F5*0.85),2)</f>
        <v>67.58</v>
      </c>
      <c r="H5" s="61">
        <f>ROUNDUP((F5*0.05),2)</f>
        <v>3.98</v>
      </c>
      <c r="I5" s="62">
        <f>SUM(G5:H5)</f>
        <v>71.56</v>
      </c>
    </row>
    <row r="6" spans="1:9" ht="45">
      <c r="A6" s="23" t="s">
        <v>8</v>
      </c>
      <c r="B6" s="24">
        <v>1001</v>
      </c>
      <c r="C6" s="24">
        <v>3000</v>
      </c>
      <c r="D6" s="24">
        <v>1</v>
      </c>
      <c r="E6" s="24">
        <v>3</v>
      </c>
      <c r="F6" s="60">
        <v>101.9</v>
      </c>
      <c r="G6" s="63">
        <f aca="true" t="shared" si="0" ref="G6:G11">ROUNDUP((F6*0.85),2)</f>
        <v>86.62</v>
      </c>
      <c r="H6" s="63">
        <f aca="true" t="shared" si="1" ref="H6:H11">ROUNDUP((F6*0.05),2)</f>
        <v>5.1</v>
      </c>
      <c r="I6" s="62">
        <f aca="true" t="shared" si="2" ref="I6:I11">SUM(G6:H6)</f>
        <v>91.72</v>
      </c>
    </row>
    <row r="7" spans="1:9" ht="45">
      <c r="A7" s="23" t="s">
        <v>9</v>
      </c>
      <c r="B7" s="24">
        <v>3001</v>
      </c>
      <c r="C7" s="24">
        <v>6000</v>
      </c>
      <c r="D7" s="24">
        <v>1</v>
      </c>
      <c r="E7" s="24">
        <v>4</v>
      </c>
      <c r="F7" s="60">
        <v>118.1</v>
      </c>
      <c r="G7" s="63">
        <f t="shared" si="0"/>
        <v>100.39</v>
      </c>
      <c r="H7" s="63">
        <f t="shared" si="1"/>
        <v>5.91</v>
      </c>
      <c r="I7" s="62">
        <f t="shared" si="2"/>
        <v>106.3</v>
      </c>
    </row>
    <row r="8" spans="1:9" ht="45">
      <c r="A8" s="23" t="s">
        <v>10</v>
      </c>
      <c r="B8" s="24">
        <v>6001</v>
      </c>
      <c r="C8" s="24">
        <v>15000</v>
      </c>
      <c r="D8" s="24">
        <v>2</v>
      </c>
      <c r="E8" s="24">
        <v>7</v>
      </c>
      <c r="F8" s="60">
        <v>160.9</v>
      </c>
      <c r="G8" s="63">
        <f t="shared" si="0"/>
        <v>136.76999999999998</v>
      </c>
      <c r="H8" s="63">
        <f t="shared" si="1"/>
        <v>8.049999999999999</v>
      </c>
      <c r="I8" s="62">
        <f t="shared" si="2"/>
        <v>144.82</v>
      </c>
    </row>
    <row r="9" spans="1:9" ht="75">
      <c r="A9" s="23" t="s">
        <v>11</v>
      </c>
      <c r="B9" s="24">
        <v>15001</v>
      </c>
      <c r="C9" s="24">
        <v>40000</v>
      </c>
      <c r="D9" s="24">
        <v>2</v>
      </c>
      <c r="E9" s="24">
        <v>11</v>
      </c>
      <c r="F9" s="60">
        <v>226.9</v>
      </c>
      <c r="G9" s="63">
        <f t="shared" si="0"/>
        <v>192.87</v>
      </c>
      <c r="H9" s="63">
        <f t="shared" si="1"/>
        <v>11.35</v>
      </c>
      <c r="I9" s="62">
        <f t="shared" si="2"/>
        <v>204.22</v>
      </c>
    </row>
    <row r="10" spans="1:9" ht="60">
      <c r="A10" s="23" t="s">
        <v>12</v>
      </c>
      <c r="B10" s="24">
        <v>40001</v>
      </c>
      <c r="C10" s="24">
        <v>100000</v>
      </c>
      <c r="D10" s="24">
        <v>3</v>
      </c>
      <c r="E10" s="24">
        <v>18</v>
      </c>
      <c r="F10" s="60">
        <v>348.3</v>
      </c>
      <c r="G10" s="63">
        <f t="shared" si="0"/>
        <v>296.06</v>
      </c>
      <c r="H10" s="63">
        <f t="shared" si="1"/>
        <v>17.42</v>
      </c>
      <c r="I10" s="62">
        <f t="shared" si="2"/>
        <v>313.48</v>
      </c>
    </row>
    <row r="11" spans="1:9" ht="60">
      <c r="A11" s="23" t="s">
        <v>13</v>
      </c>
      <c r="B11" s="24">
        <v>100000</v>
      </c>
      <c r="C11" s="24" t="s">
        <v>3</v>
      </c>
      <c r="D11" s="24">
        <v>5</v>
      </c>
      <c r="E11" s="24">
        <v>21</v>
      </c>
      <c r="F11" s="60">
        <v>496.3</v>
      </c>
      <c r="G11" s="63">
        <f t="shared" si="0"/>
        <v>421.86</v>
      </c>
      <c r="H11" s="63">
        <f t="shared" si="1"/>
        <v>24.82</v>
      </c>
      <c r="I11" s="62">
        <f t="shared" si="2"/>
        <v>446.68</v>
      </c>
    </row>
  </sheetData>
  <sheetProtection password="8D1E" sheet="1" selectLockedCells="1" selectUnlockedCells="1"/>
  <mergeCells count="9">
    <mergeCell ref="I3:I4"/>
    <mergeCell ref="A2:I2"/>
    <mergeCell ref="B3:C3"/>
    <mergeCell ref="A3:A4"/>
    <mergeCell ref="G3:G4"/>
    <mergeCell ref="H3:H4"/>
    <mergeCell ref="D3:D4"/>
    <mergeCell ref="E3:E4"/>
    <mergeCell ref="F3:F4"/>
  </mergeCells>
  <printOptions/>
  <pageMargins left="0.25" right="0.25" top="0.75" bottom="0.75" header="0.3" footer="0.3"/>
  <pageSetup fitToHeight="1" fitToWidth="1" horizontalDpi="1200" verticalDpi="12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23.7109375" style="64" bestFit="1" customWidth="1"/>
    <col min="2" max="3" width="8.00390625" style="64" bestFit="1" customWidth="1"/>
    <col min="4" max="4" width="55.57421875" style="64" bestFit="1" customWidth="1"/>
    <col min="5" max="16384" width="9.140625" style="64" customWidth="1"/>
  </cols>
  <sheetData>
    <row r="1" s="1" customFormat="1" ht="27" thickBot="1">
      <c r="E1" s="7" t="s">
        <v>51</v>
      </c>
    </row>
    <row r="2" spans="1:5" s="1" customFormat="1" ht="19.5" thickTop="1">
      <c r="A2" s="118" t="s">
        <v>85</v>
      </c>
      <c r="B2" s="119"/>
      <c r="C2" s="119"/>
      <c r="D2" s="120"/>
      <c r="E2" s="21"/>
    </row>
    <row r="3" spans="1:5" s="1" customFormat="1" ht="18.75">
      <c r="A3" s="115" t="s">
        <v>82</v>
      </c>
      <c r="B3" s="116"/>
      <c r="C3" s="116"/>
      <c r="D3" s="117"/>
      <c r="E3" s="21"/>
    </row>
    <row r="4" spans="1:4" s="1" customFormat="1" ht="21.75" thickBot="1">
      <c r="A4" s="112" t="s">
        <v>84</v>
      </c>
      <c r="B4" s="113"/>
      <c r="C4" s="113"/>
      <c r="D4" s="114"/>
    </row>
    <row r="5" spans="1:4" ht="30" customHeight="1" thickTop="1">
      <c r="A5" s="123" t="s">
        <v>0</v>
      </c>
      <c r="B5" s="121" t="s">
        <v>4</v>
      </c>
      <c r="C5" s="122"/>
      <c r="D5" s="124" t="s">
        <v>83</v>
      </c>
    </row>
    <row r="6" spans="1:4" ht="33.75" customHeight="1" thickBot="1">
      <c r="A6" s="111"/>
      <c r="B6" s="65" t="s">
        <v>1</v>
      </c>
      <c r="C6" s="65" t="s">
        <v>2</v>
      </c>
      <c r="D6" s="125"/>
    </row>
    <row r="7" spans="1:4" ht="45">
      <c r="A7" s="2" t="s">
        <v>21</v>
      </c>
      <c r="B7" s="66">
        <v>0</v>
      </c>
      <c r="C7" s="66">
        <v>1000</v>
      </c>
      <c r="D7" s="67">
        <v>13.5</v>
      </c>
    </row>
    <row r="8" spans="1:4" ht="45">
      <c r="A8" s="2" t="s">
        <v>23</v>
      </c>
      <c r="B8" s="66">
        <v>1001</v>
      </c>
      <c r="C8" s="66">
        <v>3000</v>
      </c>
      <c r="D8" s="68">
        <v>17.6</v>
      </c>
    </row>
    <row r="9" spans="1:4" ht="45">
      <c r="A9" s="2" t="s">
        <v>22</v>
      </c>
      <c r="B9" s="66">
        <v>3001</v>
      </c>
      <c r="C9" s="66">
        <v>6000</v>
      </c>
      <c r="D9" s="68">
        <v>22.9</v>
      </c>
    </row>
    <row r="10" spans="1:4" ht="45">
      <c r="A10" s="2" t="s">
        <v>24</v>
      </c>
      <c r="B10" s="66">
        <v>6001</v>
      </c>
      <c r="C10" s="66">
        <v>15000</v>
      </c>
      <c r="D10" s="68">
        <v>29.8</v>
      </c>
    </row>
    <row r="11" spans="1:4" ht="60">
      <c r="A11" s="2" t="s">
        <v>25</v>
      </c>
      <c r="B11" s="66">
        <v>15001</v>
      </c>
      <c r="C11" s="66">
        <v>40000</v>
      </c>
      <c r="D11" s="68">
        <v>41.7</v>
      </c>
    </row>
    <row r="12" spans="1:4" ht="60">
      <c r="A12" s="2" t="s">
        <v>26</v>
      </c>
      <c r="B12" s="66">
        <v>40001</v>
      </c>
      <c r="C12" s="66">
        <v>100000</v>
      </c>
      <c r="D12" s="68">
        <v>58.4</v>
      </c>
    </row>
    <row r="13" spans="1:4" ht="60.75" thickBot="1">
      <c r="A13" s="2" t="s">
        <v>27</v>
      </c>
      <c r="B13" s="66">
        <v>100000</v>
      </c>
      <c r="C13" s="66" t="s">
        <v>3</v>
      </c>
      <c r="D13" s="69">
        <v>81.8</v>
      </c>
    </row>
  </sheetData>
  <sheetProtection password="8D1E" sheet="1" selectLockedCells="1" selectUnlockedCells="1"/>
  <mergeCells count="6">
    <mergeCell ref="A4:D4"/>
    <mergeCell ref="A3:D3"/>
    <mergeCell ref="A2:D2"/>
    <mergeCell ref="B5:C5"/>
    <mergeCell ref="A5:A6"/>
    <mergeCell ref="D5:D6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Squizzato</dc:creator>
  <cp:keywords/>
  <dc:description/>
  <cp:lastModifiedBy>Pc2</cp:lastModifiedBy>
  <cp:lastPrinted>2011-03-03T08:27:10Z</cp:lastPrinted>
  <dcterms:created xsi:type="dcterms:W3CDTF">2010-01-31T20:29:40Z</dcterms:created>
  <dcterms:modified xsi:type="dcterms:W3CDTF">2017-05-10T06:41:00Z</dcterms:modified>
  <cp:category/>
  <cp:version/>
  <cp:contentType/>
  <cp:contentStatus/>
</cp:coreProperties>
</file>